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dnz-my.sharepoint.com/personal/joanne_gisborne_dairynz_co_nz/Documents/Desktop/Website/Resources/"/>
    </mc:Choice>
  </mc:AlternateContent>
  <xr:revisionPtr revIDLastSave="4" documentId="8_{C526F835-3887-4745-A010-08D03A11594A}" xr6:coauthVersionLast="47" xr6:coauthVersionMax="47" xr10:uidLastSave="{39AB8413-915B-46A3-AAEB-AA55391883F9}"/>
  <bookViews>
    <workbookView xWindow="-120" yWindow="-120" windowWidth="29040" windowHeight="158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E13" i="1" s="1"/>
  <c r="E8" i="1"/>
  <c r="I11" i="1" s="1"/>
  <c r="E19" i="1"/>
  <c r="I12" i="1" l="1"/>
  <c r="E16" i="1"/>
  <c r="I10" i="1"/>
  <c r="E17" i="1"/>
  <c r="E20" i="1" l="1"/>
  <c r="E21" i="1" s="1"/>
</calcChain>
</file>

<file path=xl/sharedStrings.xml><?xml version="1.0" encoding="utf-8"?>
<sst xmlns="http://schemas.openxmlformats.org/spreadsheetml/2006/main" count="34" uniqueCount="34">
  <si>
    <t>TPV &amp; Minimum Wage Calculator</t>
  </si>
  <si>
    <t>This calculator provides rough working only.
Fill in the white boxes below and read the notes for further information</t>
  </si>
  <si>
    <t>Disclaimer: This is a guide only. Please seek professional advice for your individual situation.</t>
  </si>
  <si>
    <t>Total package value before tax</t>
  </si>
  <si>
    <t>Enter gross annual salary</t>
  </si>
  <si>
    <r>
      <t>Enter value of other cash benefits</t>
    </r>
    <r>
      <rPr>
        <sz val="11"/>
        <color theme="1"/>
        <rFont val="Calibri"/>
        <family val="2"/>
      </rPr>
      <t>¹</t>
    </r>
  </si>
  <si>
    <r>
      <t>Enter value of non-cash benefits</t>
    </r>
    <r>
      <rPr>
        <sz val="11"/>
        <color theme="1"/>
        <rFont val="Calibri"/>
        <family val="2"/>
      </rPr>
      <t>¹</t>
    </r>
  </si>
  <si>
    <r>
      <t>Total package value or gross salary package</t>
    </r>
    <r>
      <rPr>
        <b/>
        <sz val="11"/>
        <color theme="1"/>
        <rFont val="Calibri"/>
        <family val="2"/>
      </rPr>
      <t>²</t>
    </r>
  </si>
  <si>
    <t>Salary</t>
  </si>
  <si>
    <t>PAYE Tax</t>
  </si>
  <si>
    <t>less than 14000</t>
  </si>
  <si>
    <t>Max hours worked before minimum wage is breached</t>
  </si>
  <si>
    <t>14001 to 48000</t>
  </si>
  <si>
    <r>
      <t>Adult minimum hourly wage</t>
    </r>
    <r>
      <rPr>
        <sz val="11"/>
        <color theme="1"/>
        <rFont val="Calibri"/>
        <family val="2"/>
      </rPr>
      <t>³</t>
    </r>
  </si>
  <si>
    <t>48001 to 70000</t>
  </si>
  <si>
    <r>
      <t>Salary for purposes of minimum wage calculation</t>
    </r>
    <r>
      <rPr>
        <sz val="11"/>
        <color theme="1"/>
        <rFont val="Calibri"/>
        <family val="2"/>
      </rPr>
      <t>⁴</t>
    </r>
  </si>
  <si>
    <t xml:space="preserve"> over 70001</t>
  </si>
  <si>
    <r>
      <t>Maximum hours per week</t>
    </r>
    <r>
      <rPr>
        <b/>
        <sz val="11"/>
        <color theme="1"/>
        <rFont val="Calibri"/>
        <family val="2"/>
      </rPr>
      <t>⁵</t>
    </r>
  </si>
  <si>
    <t>Take home pay/cash after tax</t>
  </si>
  <si>
    <t>Total package value or gross salary package</t>
  </si>
  <si>
    <t>Less PAYE tax (incl ACC earners levy)</t>
  </si>
  <si>
    <t>Enter weekly agreed rent (enter figure)</t>
  </si>
  <si>
    <t>Yearly rent</t>
  </si>
  <si>
    <t>Employee pay after tax and rent annually</t>
  </si>
  <si>
    <t>Employee pay after tax and rent weekly</t>
  </si>
  <si>
    <t>Notes</t>
  </si>
  <si>
    <r>
      <rPr>
        <b/>
        <sz val="9"/>
        <color theme="1"/>
        <rFont val="Calibri"/>
        <family val="2"/>
        <scheme val="minor"/>
      </rPr>
      <t>1</t>
    </r>
    <r>
      <rPr>
        <sz val="9"/>
        <color theme="1"/>
        <rFont val="Calibri"/>
        <family val="2"/>
        <scheme val="minor"/>
      </rPr>
      <t xml:space="preserve"> -  Only cash benefits can be included for the purpose of calculating minimum wage.  In relation to accommodation this means the employee must be free to make the choice to seek alternative accommodation or opt out of the rent deduction agreement without their employment being affected. If your employee doesn’t have this choice then the accommodation you offer is a non-cash benefit and cannot be included for the purposes of calculating minimum wage.  The same principle applies to other benefits such as meat, if the employee can't choose to take the money rather than the meat then it is a non-cash benefit.</t>
    </r>
  </si>
  <si>
    <r>
      <rPr>
        <b/>
        <sz val="9"/>
        <color theme="1"/>
        <rFont val="Calibri"/>
        <family val="2"/>
        <scheme val="minor"/>
      </rPr>
      <t>2</t>
    </r>
    <r>
      <rPr>
        <sz val="9"/>
        <color theme="1"/>
        <rFont val="Calibri"/>
        <family val="2"/>
        <scheme val="minor"/>
      </rPr>
      <t xml:space="preserve"> -  Talking about the total package value and explaining to employees how it is made, allows people to compare "apples with apples" or "salaries with salaries" when looking at jobs in other industries. Holiday pay can  be calculated on total package value.</t>
    </r>
  </si>
  <si>
    <t>For more information, visit Employment New Zealand - calculating annual holiday payment rates.</t>
  </si>
  <si>
    <r>
      <t>3 - This is the adult minimum wage.</t>
    </r>
    <r>
      <rPr>
        <sz val="9"/>
        <rFont val="Calibri"/>
        <family val="2"/>
      </rPr>
      <t xml:space="preserve"> The start-out and training minimum wage from the 1st of April 2024 is $18.52 per hour (before tax).</t>
    </r>
  </si>
  <si>
    <r>
      <rPr>
        <b/>
        <sz val="9"/>
        <color theme="1"/>
        <rFont val="Calibri"/>
        <family val="2"/>
        <scheme val="minor"/>
      </rPr>
      <t>4</t>
    </r>
    <r>
      <rPr>
        <sz val="9"/>
        <color theme="1"/>
        <rFont val="Calibri"/>
        <family val="2"/>
        <scheme val="minor"/>
      </rPr>
      <t xml:space="preserve"> - Non-cash benefits are often "perks" of the job such as the provision of meat, firewood or electricity. You have to pay Fringe Benefit Tax on non-cash benefits. They are not included in the calculation.</t>
    </r>
  </si>
  <si>
    <r>
      <rPr>
        <b/>
        <sz val="9"/>
        <color theme="1"/>
        <rFont val="Calibri"/>
        <family val="2"/>
        <scheme val="minor"/>
      </rPr>
      <t>5</t>
    </r>
    <r>
      <rPr>
        <sz val="9"/>
        <color theme="1"/>
        <rFont val="Calibri"/>
        <family val="2"/>
        <scheme val="minor"/>
      </rPr>
      <t xml:space="preserve"> -  It is a legal requirement to pay at least the minimum wage for each hour worked within each week.  If you pay your employees fortnightly or monthly) you can average this over a fortnight. For example if the maximum hours per week is 50 hours, they could work an average of 100 hours over a fortnight. However, if you pay weekly then the maximum hours would 50 hours in a week.</t>
    </r>
  </si>
  <si>
    <r>
      <rPr>
        <b/>
        <sz val="9"/>
        <color theme="1"/>
        <rFont val="Calibri"/>
        <family val="2"/>
        <scheme val="minor"/>
      </rPr>
      <t>Finally --&gt;</t>
    </r>
    <r>
      <rPr>
        <sz val="9"/>
        <color theme="1"/>
        <rFont val="Calibri"/>
        <family val="2"/>
        <scheme val="minor"/>
      </rPr>
      <t xml:space="preserve"> Wondering about the 5% for lodging and 15% for board deduction for accommodation? It is not included in this calculator. As DairyNZ promotes the agreement between employer and employee of the accommodation being deducted at an agreed market rate paid as rent (i.e. the salary is just the salary and then rent is paid from this).  In this case the "rent" is a cash benefit as the employee could chose the money and pay rent for another house and so the minimum wage calculation is done from the total salary (i.e. before rent is paid). If there’s not an agreed rate for accommodation then the maximum an employer may deduct for the purposes of rent is 5%.</t>
    </r>
  </si>
  <si>
    <r>
      <rPr>
        <sz val="9"/>
        <color rgb="FF000000"/>
        <rFont val="Calibri"/>
        <scheme val="minor"/>
      </rPr>
      <t>For guidance on best practice employment for farm employers</t>
    </r>
    <r>
      <rPr>
        <sz val="9"/>
        <color rgb="FF0563C1"/>
        <rFont val="Calibri"/>
        <scheme val="minor"/>
      </rPr>
      <t xml:space="preserve"> click here.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</si>
</sst>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0" x14ac:knownFonts="1">
    <font>
      <sz val="11"/>
      <color theme="1"/>
      <name val="Calibri"/>
      <family val="2"/>
      <scheme val="minor"/>
    </font>
    <font>
      <sz val="8"/>
      <color theme="1"/>
      <name val="Calibri"/>
      <family val="2"/>
      <scheme val="minor"/>
    </font>
    <font>
      <b/>
      <sz val="11"/>
      <color rgb="FFFA7D00"/>
      <name val="Calibri"/>
      <family val="2"/>
      <scheme val="minor"/>
    </font>
    <font>
      <sz val="11"/>
      <color theme="1"/>
      <name val="Calibri"/>
      <family val="2"/>
      <scheme val="minor"/>
    </font>
    <font>
      <b/>
      <sz val="11"/>
      <color theme="1"/>
      <name val="Calibri"/>
      <family val="2"/>
      <scheme val="minor"/>
    </font>
    <font>
      <sz val="11"/>
      <name val="Calibri"/>
      <family val="2"/>
      <scheme val="minor"/>
    </font>
    <font>
      <b/>
      <i/>
      <sz val="14"/>
      <color theme="0"/>
      <name val="Arial"/>
      <family val="2"/>
    </font>
    <font>
      <sz val="14"/>
      <color theme="1"/>
      <name val="Arial"/>
      <family val="2"/>
    </font>
    <font>
      <sz val="9"/>
      <color theme="1"/>
      <name val="Calibri"/>
      <family val="2"/>
      <scheme val="minor"/>
    </font>
    <font>
      <b/>
      <sz val="9"/>
      <color theme="1"/>
      <name val="Calibri"/>
      <family val="2"/>
      <scheme val="minor"/>
    </font>
    <font>
      <sz val="11"/>
      <color theme="1"/>
      <name val="Calibri"/>
      <family val="2"/>
    </font>
    <font>
      <b/>
      <sz val="11"/>
      <color theme="1"/>
      <name val="Calibri"/>
      <family val="2"/>
    </font>
    <font>
      <sz val="9"/>
      <color rgb="FF000000"/>
      <name val="Calibri"/>
      <family val="2"/>
    </font>
    <font>
      <u/>
      <sz val="11"/>
      <color theme="10"/>
      <name val="Calibri"/>
      <family val="2"/>
      <scheme val="minor"/>
    </font>
    <font>
      <sz val="11"/>
      <color theme="1"/>
      <name val="Verdana"/>
      <family val="2"/>
    </font>
    <font>
      <sz val="9"/>
      <name val="Calibri"/>
      <family val="2"/>
    </font>
    <font>
      <sz val="9"/>
      <color theme="10"/>
      <name val="Calibri"/>
      <family val="2"/>
      <scheme val="minor"/>
    </font>
    <font>
      <sz val="9"/>
      <color rgb="FF000000"/>
      <name val="Calibri"/>
      <scheme val="minor"/>
    </font>
    <font>
      <sz val="9"/>
      <color rgb="FF0563C1"/>
      <name val="Calibri"/>
      <scheme val="minor"/>
    </font>
    <font>
      <sz val="9"/>
      <color theme="10"/>
      <name val="Calibri"/>
      <scheme val="minor"/>
    </font>
  </fonts>
  <fills count="9">
    <fill>
      <patternFill patternType="none"/>
    </fill>
    <fill>
      <patternFill patternType="gray125"/>
    </fill>
    <fill>
      <patternFill patternType="solid">
        <fgColor rgb="FFF2F2F2"/>
      </patternFill>
    </fill>
    <fill>
      <patternFill patternType="solid">
        <fgColor rgb="FF353735"/>
        <bgColor indexed="64"/>
      </patternFill>
    </fill>
    <fill>
      <patternFill patternType="solid">
        <fgColor rgb="FF69BE28"/>
        <bgColor indexed="64"/>
      </patternFill>
    </fill>
    <fill>
      <patternFill patternType="solid">
        <fgColor rgb="FFABE48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s>
  <cellStyleXfs count="3">
    <xf numFmtId="0" fontId="0" fillId="0" borderId="0"/>
    <xf numFmtId="0" fontId="2" fillId="2" borderId="9" applyNumberFormat="0" applyAlignment="0" applyProtection="0"/>
    <xf numFmtId="0" fontId="13" fillId="0" borderId="0" applyNumberFormat="0" applyFill="0" applyBorder="0" applyAlignment="0" applyProtection="0"/>
  </cellStyleXfs>
  <cellXfs count="45">
    <xf numFmtId="0" fontId="0" fillId="0" borderId="0" xfId="0"/>
    <xf numFmtId="0" fontId="3" fillId="0" borderId="0" xfId="0" applyFont="1"/>
    <xf numFmtId="0" fontId="3" fillId="0" borderId="10" xfId="0" applyFont="1" applyBorder="1"/>
    <xf numFmtId="44" fontId="5" fillId="0" borderId="10" xfId="1" applyNumberFormat="1" applyFont="1" applyFill="1" applyBorder="1"/>
    <xf numFmtId="0" fontId="3" fillId="0" borderId="11" xfId="0" applyFont="1" applyBorder="1"/>
    <xf numFmtId="0" fontId="0" fillId="3" borderId="6" xfId="0" applyFill="1" applyBorder="1"/>
    <xf numFmtId="0" fontId="0" fillId="3" borderId="7" xfId="0" applyFill="1" applyBorder="1"/>
    <xf numFmtId="0" fontId="0" fillId="3" borderId="8" xfId="0" applyFill="1" applyBorder="1"/>
    <xf numFmtId="0" fontId="0" fillId="3" borderId="4" xfId="0" applyFill="1" applyBorder="1"/>
    <xf numFmtId="0" fontId="0" fillId="3" borderId="0" xfId="0" applyFill="1"/>
    <xf numFmtId="0" fontId="0" fillId="3" borderId="5" xfId="0" applyFill="1" applyBorder="1"/>
    <xf numFmtId="3" fontId="4" fillId="7" borderId="19" xfId="0" applyNumberFormat="1" applyFont="1" applyFill="1" applyBorder="1"/>
    <xf numFmtId="44" fontId="3" fillId="7" borderId="16" xfId="0" applyNumberFormat="1" applyFont="1" applyFill="1" applyBorder="1"/>
    <xf numFmtId="44" fontId="3" fillId="0" borderId="16" xfId="0" applyNumberFormat="1" applyFont="1" applyBorder="1" applyProtection="1">
      <protection locked="0"/>
    </xf>
    <xf numFmtId="44" fontId="4" fillId="7" borderId="19" xfId="0" applyNumberFormat="1" applyFont="1" applyFill="1" applyBorder="1"/>
    <xf numFmtId="44" fontId="3" fillId="8" borderId="16" xfId="0" applyNumberFormat="1" applyFont="1" applyFill="1" applyBorder="1" applyProtection="1">
      <protection locked="0"/>
    </xf>
    <xf numFmtId="44" fontId="4" fillId="7" borderId="19" xfId="0" applyNumberFormat="1" applyFont="1" applyFill="1" applyBorder="1" applyAlignment="1">
      <alignment horizontal="right"/>
    </xf>
    <xf numFmtId="0" fontId="14" fillId="0" borderId="0" xfId="0" applyFont="1" applyAlignment="1">
      <alignment vertical="center" wrapText="1"/>
    </xf>
    <xf numFmtId="0" fontId="8" fillId="0" borderId="0" xfId="0" applyFont="1" applyAlignment="1">
      <alignment vertical="top" wrapText="1"/>
    </xf>
    <xf numFmtId="0" fontId="19" fillId="6" borderId="6" xfId="2" applyFont="1" applyFill="1" applyBorder="1" applyAlignment="1">
      <alignment vertical="top" wrapText="1"/>
    </xf>
    <xf numFmtId="0" fontId="16" fillId="6" borderId="7" xfId="2" applyFont="1" applyFill="1" applyBorder="1" applyAlignment="1">
      <alignment vertical="top" wrapText="1"/>
    </xf>
    <xf numFmtId="0" fontId="16" fillId="6" borderId="8" xfId="2" applyFont="1" applyFill="1" applyBorder="1" applyAlignment="1">
      <alignment vertical="top" wrapText="1"/>
    </xf>
    <xf numFmtId="0" fontId="8" fillId="6" borderId="4" xfId="0" applyFont="1" applyFill="1" applyBorder="1" applyAlignment="1">
      <alignment vertical="top" wrapText="1"/>
    </xf>
    <xf numFmtId="0" fontId="8" fillId="6" borderId="0" xfId="0" applyFont="1" applyFill="1" applyAlignment="1">
      <alignment vertical="top" wrapText="1"/>
    </xf>
    <xf numFmtId="0" fontId="8" fillId="6" borderId="5" xfId="0" applyFont="1" applyFill="1" applyBorder="1" applyAlignment="1">
      <alignment vertical="top" wrapText="1"/>
    </xf>
    <xf numFmtId="0" fontId="7" fillId="6" borderId="1" xfId="0" applyFont="1" applyFill="1" applyBorder="1" applyAlignment="1">
      <alignment horizontal="left" vertical="center"/>
    </xf>
    <xf numFmtId="0" fontId="7" fillId="6" borderId="2" xfId="0" applyFont="1" applyFill="1" applyBorder="1" applyAlignment="1">
      <alignment horizontal="left" vertical="center"/>
    </xf>
    <xf numFmtId="0" fontId="7" fillId="6" borderId="3" xfId="0" applyFont="1" applyFill="1" applyBorder="1" applyAlignment="1">
      <alignment horizontal="left" vertical="center"/>
    </xf>
    <xf numFmtId="0" fontId="8" fillId="6" borderId="4" xfId="0" applyFont="1" applyFill="1" applyBorder="1" applyAlignment="1">
      <alignment wrapText="1"/>
    </xf>
    <xf numFmtId="0" fontId="8" fillId="6" borderId="0" xfId="0" applyFont="1" applyFill="1" applyAlignment="1">
      <alignment wrapText="1"/>
    </xf>
    <xf numFmtId="0" fontId="8" fillId="6" borderId="5" xfId="0" applyFont="1" applyFill="1" applyBorder="1" applyAlignment="1">
      <alignment wrapText="1"/>
    </xf>
    <xf numFmtId="0" fontId="12" fillId="6" borderId="4" xfId="0" applyFont="1" applyFill="1" applyBorder="1" applyAlignment="1">
      <alignment vertical="top" wrapText="1"/>
    </xf>
    <xf numFmtId="0" fontId="6" fillId="4" borderId="0" xfId="0" applyFont="1" applyFill="1" applyAlignment="1">
      <alignment horizontal="center" vertical="center"/>
    </xf>
    <xf numFmtId="0" fontId="1" fillId="5" borderId="0" xfId="0" applyFont="1" applyFill="1" applyAlignment="1">
      <alignment horizontal="center" vertical="center" wrapText="1"/>
    </xf>
    <xf numFmtId="0" fontId="1" fillId="5" borderId="0" xfId="0" applyFont="1" applyFill="1" applyAlignment="1">
      <alignment horizontal="center" vertical="center"/>
    </xf>
    <xf numFmtId="0" fontId="4" fillId="7" borderId="12" xfId="0" applyFont="1" applyFill="1" applyBorder="1" applyAlignment="1">
      <alignment horizontal="center"/>
    </xf>
    <xf numFmtId="0" fontId="4" fillId="7" borderId="13" xfId="0" applyFont="1" applyFill="1" applyBorder="1" applyAlignment="1">
      <alignment horizontal="center"/>
    </xf>
    <xf numFmtId="0" fontId="4" fillId="7" borderId="14" xfId="0" applyFont="1" applyFill="1" applyBorder="1" applyAlignment="1">
      <alignment horizontal="center"/>
    </xf>
    <xf numFmtId="0" fontId="4" fillId="7" borderId="17" xfId="0" applyFont="1" applyFill="1" applyBorder="1"/>
    <xf numFmtId="0" fontId="4" fillId="7" borderId="18" xfId="0" applyFont="1" applyFill="1" applyBorder="1"/>
    <xf numFmtId="0" fontId="3" fillId="7" borderId="15" xfId="0" applyFont="1" applyFill="1" applyBorder="1"/>
    <xf numFmtId="0" fontId="3" fillId="7" borderId="10" xfId="0" applyFont="1" applyFill="1" applyBorder="1"/>
    <xf numFmtId="0" fontId="0" fillId="7" borderId="15" xfId="0" applyFill="1" applyBorder="1"/>
    <xf numFmtId="0" fontId="1" fillId="0" borderId="7" xfId="0" applyFont="1" applyBorder="1" applyAlignment="1">
      <alignment horizontal="center" vertical="center"/>
    </xf>
    <xf numFmtId="0" fontId="3" fillId="0" borderId="20" xfId="0" applyFont="1" applyBorder="1"/>
  </cellXfs>
  <cellStyles count="3">
    <cellStyle name="Calculation" xfId="1" builtinId="22"/>
    <cellStyle name="Hyperlink" xfId="2" builtinId="8"/>
    <cellStyle name="Normal" xfId="0" builtinId="0"/>
  </cellStyles>
  <dxfs count="1">
    <dxf>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933450</xdr:colOff>
      <xdr:row>22</xdr:row>
      <xdr:rowOff>52758</xdr:rowOff>
    </xdr:from>
    <xdr:to>
      <xdr:col>4</xdr:col>
      <xdr:colOff>1885950</xdr:colOff>
      <xdr:row>23</xdr:row>
      <xdr:rowOff>136944</xdr:rowOff>
    </xdr:to>
    <xdr:pic>
      <xdr:nvPicPr>
        <xdr:cNvPr id="3" name="Picture 2">
          <a:extLst>
            <a:ext uri="{FF2B5EF4-FFF2-40B4-BE49-F238E27FC236}">
              <a16:creationId xmlns:a16="http://schemas.microsoft.com/office/drawing/2014/main" id="{C5037B0F-C2BD-4B9D-A4C9-673D59BCB6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00" y="6520233"/>
          <a:ext cx="942975" cy="278496"/>
        </a:xfrm>
        <a:prstGeom prst="rect">
          <a:avLst/>
        </a:prstGeom>
      </xdr:spPr>
    </xdr:pic>
    <xdr:clientData/>
  </xdr:twoCellAnchor>
  <xdr:twoCellAnchor editAs="oneCell">
    <xdr:from>
      <xdr:col>4</xdr:col>
      <xdr:colOff>1647825</xdr:colOff>
      <xdr:row>0</xdr:row>
      <xdr:rowOff>57150</xdr:rowOff>
    </xdr:from>
    <xdr:to>
      <xdr:col>4</xdr:col>
      <xdr:colOff>1882140</xdr:colOff>
      <xdr:row>0</xdr:row>
      <xdr:rowOff>304171</xdr:rowOff>
    </xdr:to>
    <xdr:pic>
      <xdr:nvPicPr>
        <xdr:cNvPr id="4" name="Picture 3">
          <a:extLst>
            <a:ext uri="{FF2B5EF4-FFF2-40B4-BE49-F238E27FC236}">
              <a16:creationId xmlns:a16="http://schemas.microsoft.com/office/drawing/2014/main" id="{BF56A8E9-63E8-4C21-AF95-EBA79CDFE11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82375" y="1600200"/>
          <a:ext cx="238125" cy="24702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airynz.co.nz/people/employment-admin-and-legal-requirements/" TargetMode="External"/><Relationship Id="rId2" Type="http://schemas.openxmlformats.org/officeDocument/2006/relationships/hyperlink" Target="https://www.employment.govt.nz/leave-and-holidays/calculating-payments-for-leave-and-holidays/calculating-annual-holiday-payments/" TargetMode="External"/><Relationship Id="rId1" Type="http://schemas.openxmlformats.org/officeDocument/2006/relationships/hyperlink" Target="http://www.dol.govt.nz/infozone/businessessentials/basics/pay/calculating-annual-holiday-pay.asp"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tabSelected="1" zoomScale="130" zoomScaleNormal="130" workbookViewId="0">
      <selection activeCell="C1" sqref="C1:E1"/>
    </sheetView>
  </sheetViews>
  <sheetFormatPr defaultColWidth="9.140625" defaultRowHeight="15" x14ac:dyDescent="0.25"/>
  <cols>
    <col min="1" max="1" width="26.7109375" style="1" customWidth="1"/>
    <col min="2" max="2" width="3.42578125" style="1" customWidth="1"/>
    <col min="3" max="5" width="29" style="1" customWidth="1"/>
    <col min="6" max="6" width="3.7109375" style="1" customWidth="1"/>
    <col min="7" max="7" width="12.42578125" style="1" customWidth="1"/>
    <col min="8" max="8" width="18.42578125" style="1" hidden="1" customWidth="1"/>
    <col min="9" max="9" width="19" style="1" hidden="1" customWidth="1"/>
    <col min="10" max="16384" width="9.140625" style="1"/>
  </cols>
  <sheetData>
    <row r="1" spans="3:9" ht="28.5" customHeight="1" x14ac:dyDescent="0.25">
      <c r="C1" s="32" t="s">
        <v>0</v>
      </c>
      <c r="D1" s="32"/>
      <c r="E1" s="32"/>
    </row>
    <row r="2" spans="3:9" ht="26.25" customHeight="1" x14ac:dyDescent="0.25">
      <c r="C2" s="33" t="s">
        <v>1</v>
      </c>
      <c r="D2" s="34"/>
      <c r="E2" s="34"/>
    </row>
    <row r="3" spans="3:9" ht="24" customHeight="1" thickBot="1" x14ac:dyDescent="0.3">
      <c r="C3" s="43" t="s">
        <v>2</v>
      </c>
      <c r="D3" s="43"/>
      <c r="E3" s="43"/>
    </row>
    <row r="4" spans="3:9" ht="16.5" customHeight="1" x14ac:dyDescent="0.25">
      <c r="C4" s="35" t="s">
        <v>3</v>
      </c>
      <c r="D4" s="36"/>
      <c r="E4" s="37"/>
    </row>
    <row r="5" spans="3:9" ht="17.25" customHeight="1" x14ac:dyDescent="0.25">
      <c r="C5" s="40" t="s">
        <v>4</v>
      </c>
      <c r="D5" s="41"/>
      <c r="E5" s="15">
        <v>50000</v>
      </c>
    </row>
    <row r="6" spans="3:9" x14ac:dyDescent="0.25">
      <c r="C6" s="42" t="s">
        <v>5</v>
      </c>
      <c r="D6" s="41"/>
      <c r="E6" s="15"/>
    </row>
    <row r="7" spans="3:9" x14ac:dyDescent="0.25">
      <c r="C7" s="42" t="s">
        <v>6</v>
      </c>
      <c r="D7" s="41"/>
      <c r="E7" s="15"/>
    </row>
    <row r="8" spans="3:9" ht="15.75" customHeight="1" thickBot="1" x14ac:dyDescent="0.3">
      <c r="C8" s="38" t="s">
        <v>7</v>
      </c>
      <c r="D8" s="39"/>
      <c r="E8" s="16">
        <f>E5+E6+E7</f>
        <v>50000</v>
      </c>
      <c r="H8" s="2" t="s">
        <v>8</v>
      </c>
      <c r="I8" s="2" t="s">
        <v>9</v>
      </c>
    </row>
    <row r="9" spans="3:9" ht="22.5" customHeight="1" thickBot="1" x14ac:dyDescent="0.3">
      <c r="C9" s="44"/>
      <c r="D9" s="44"/>
      <c r="E9" s="44"/>
      <c r="H9" s="2" t="s">
        <v>10</v>
      </c>
      <c r="I9" s="3">
        <v>0</v>
      </c>
    </row>
    <row r="10" spans="3:9" ht="15" customHeight="1" x14ac:dyDescent="0.25">
      <c r="C10" s="35" t="s">
        <v>11</v>
      </c>
      <c r="D10" s="36"/>
      <c r="E10" s="37"/>
      <c r="H10" s="2" t="s">
        <v>12</v>
      </c>
      <c r="I10" s="3">
        <f>((14000*0.105)+((E8-14000)*0.175))+(E8*0.0139)</f>
        <v>8465</v>
      </c>
    </row>
    <row r="11" spans="3:9" ht="15" customHeight="1" x14ac:dyDescent="0.25">
      <c r="C11" s="42" t="s">
        <v>13</v>
      </c>
      <c r="D11" s="41"/>
      <c r="E11" s="12">
        <v>23.15</v>
      </c>
      <c r="H11" s="2" t="s">
        <v>14</v>
      </c>
      <c r="I11" s="3">
        <f>((14000*0.105)+(34000*0.175)+((E8-48000)*0.3)+(E8*0.0139))</f>
        <v>8715</v>
      </c>
    </row>
    <row r="12" spans="3:9" ht="15" customHeight="1" x14ac:dyDescent="0.25">
      <c r="C12" s="42" t="s">
        <v>15</v>
      </c>
      <c r="D12" s="41"/>
      <c r="E12" s="12">
        <f>E5+E6</f>
        <v>50000</v>
      </c>
      <c r="H12" s="4" t="s">
        <v>16</v>
      </c>
      <c r="I12" s="3">
        <f>((14000*0.105)+(34000*0.175)+(22000*0.3)+(($E$8-70000)*0.33)+($E$8*0.0139))</f>
        <v>8115</v>
      </c>
    </row>
    <row r="13" spans="3:9" ht="19.5" customHeight="1" thickBot="1" x14ac:dyDescent="0.3">
      <c r="C13" s="38" t="s">
        <v>17</v>
      </c>
      <c r="D13" s="39"/>
      <c r="E13" s="11">
        <f>(E12/52)/E11</f>
        <v>41.535138727363353</v>
      </c>
    </row>
    <row r="14" spans="3:9" ht="21.75" customHeight="1" thickBot="1" x14ac:dyDescent="0.3">
      <c r="C14" s="44"/>
      <c r="D14" s="44"/>
      <c r="E14" s="44"/>
    </row>
    <row r="15" spans="3:9" ht="15" customHeight="1" x14ac:dyDescent="0.25">
      <c r="C15" s="35" t="s">
        <v>18</v>
      </c>
      <c r="D15" s="36"/>
      <c r="E15" s="37"/>
    </row>
    <row r="16" spans="3:9" x14ac:dyDescent="0.25">
      <c r="C16" s="40" t="s">
        <v>19</v>
      </c>
      <c r="D16" s="41"/>
      <c r="E16" s="12">
        <f>E8</f>
        <v>50000</v>
      </c>
    </row>
    <row r="17" spans="1:10" x14ac:dyDescent="0.25">
      <c r="C17" s="40" t="s">
        <v>20</v>
      </c>
      <c r="D17" s="41"/>
      <c r="E17" s="12">
        <f>IF(E8&lt;14000,I9,IF(E8&lt;48000,I10,IF(E8&lt;70000,I11,I12)))</f>
        <v>8715</v>
      </c>
    </row>
    <row r="18" spans="1:10" x14ac:dyDescent="0.25">
      <c r="C18" s="40" t="s">
        <v>21</v>
      </c>
      <c r="D18" s="41"/>
      <c r="E18" s="13"/>
    </row>
    <row r="19" spans="1:10" x14ac:dyDescent="0.25">
      <c r="C19" s="40" t="s">
        <v>22</v>
      </c>
      <c r="D19" s="41"/>
      <c r="E19" s="12">
        <f>SUM(E18*52)</f>
        <v>0</v>
      </c>
    </row>
    <row r="20" spans="1:10" x14ac:dyDescent="0.25">
      <c r="C20" s="40" t="s">
        <v>23</v>
      </c>
      <c r="D20" s="41"/>
      <c r="E20" s="12">
        <f>E16-E17-E19</f>
        <v>41285</v>
      </c>
    </row>
    <row r="21" spans="1:10" ht="15.75" thickBot="1" x14ac:dyDescent="0.3">
      <c r="C21" s="38" t="s">
        <v>24</v>
      </c>
      <c r="D21" s="39"/>
      <c r="E21" s="14">
        <f>SUM(E20/52)</f>
        <v>793.94230769230774</v>
      </c>
    </row>
    <row r="22" spans="1:10" x14ac:dyDescent="0.25">
      <c r="F22"/>
      <c r="G22"/>
      <c r="H22"/>
    </row>
    <row r="23" spans="1:10" x14ac:dyDescent="0.25">
      <c r="C23" s="8"/>
      <c r="D23" s="9"/>
      <c r="E23" s="10"/>
      <c r="F23"/>
      <c r="G23"/>
      <c r="H23"/>
    </row>
    <row r="24" spans="1:10" ht="15.75" thickBot="1" x14ac:dyDescent="0.3">
      <c r="A24" s="18"/>
      <c r="C24" s="5"/>
      <c r="D24" s="6"/>
      <c r="E24" s="7"/>
    </row>
    <row r="26" spans="1:10" ht="15.75" thickBot="1" x14ac:dyDescent="0.3"/>
    <row r="27" spans="1:10" ht="18" x14ac:dyDescent="0.25">
      <c r="A27" s="25" t="s">
        <v>25</v>
      </c>
      <c r="B27" s="26"/>
      <c r="C27" s="26"/>
      <c r="D27" s="26"/>
      <c r="E27" s="26"/>
      <c r="F27" s="26"/>
      <c r="G27" s="26"/>
      <c r="H27" s="26"/>
      <c r="I27" s="26"/>
      <c r="J27" s="27"/>
    </row>
    <row r="28" spans="1:10" x14ac:dyDescent="0.25">
      <c r="A28" s="22" t="s">
        <v>26</v>
      </c>
      <c r="B28" s="23"/>
      <c r="C28" s="23"/>
      <c r="D28" s="23"/>
      <c r="E28" s="23"/>
      <c r="F28" s="23"/>
      <c r="G28" s="23"/>
      <c r="H28" s="23"/>
      <c r="I28" s="23"/>
      <c r="J28" s="24"/>
    </row>
    <row r="29" spans="1:10" x14ac:dyDescent="0.25">
      <c r="A29" s="22"/>
      <c r="B29" s="23"/>
      <c r="C29" s="23"/>
      <c r="D29" s="23"/>
      <c r="E29" s="23"/>
      <c r="F29" s="23"/>
      <c r="G29" s="23"/>
      <c r="H29" s="23"/>
      <c r="I29" s="23"/>
      <c r="J29" s="24"/>
    </row>
    <row r="30" spans="1:10" ht="21" customHeight="1" x14ac:dyDescent="0.25">
      <c r="A30" s="22"/>
      <c r="B30" s="23"/>
      <c r="C30" s="23"/>
      <c r="D30" s="23"/>
      <c r="E30" s="23"/>
      <c r="F30" s="23"/>
      <c r="G30" s="23"/>
      <c r="H30" s="23"/>
      <c r="I30" s="23"/>
      <c r="J30" s="24"/>
    </row>
    <row r="31" spans="1:10" ht="15" customHeight="1" x14ac:dyDescent="0.25">
      <c r="A31" s="28" t="s">
        <v>27</v>
      </c>
      <c r="B31" s="29"/>
      <c r="C31" s="29"/>
      <c r="D31" s="29"/>
      <c r="E31" s="29"/>
      <c r="F31" s="29"/>
      <c r="G31" s="29"/>
      <c r="H31" s="29"/>
      <c r="I31" s="29"/>
      <c r="J31" s="30"/>
    </row>
    <row r="32" spans="1:10" x14ac:dyDescent="0.25">
      <c r="A32" s="28"/>
      <c r="B32" s="29"/>
      <c r="C32" s="29"/>
      <c r="D32" s="29"/>
      <c r="E32" s="29"/>
      <c r="F32" s="29"/>
      <c r="G32" s="29"/>
      <c r="H32" s="29"/>
      <c r="I32" s="29"/>
      <c r="J32" s="30"/>
    </row>
    <row r="33" spans="1:10" ht="22.5" customHeight="1" x14ac:dyDescent="0.25">
      <c r="A33" s="28" t="s">
        <v>28</v>
      </c>
      <c r="B33" s="29"/>
      <c r="C33" s="29"/>
      <c r="D33" s="29"/>
      <c r="E33" s="29"/>
      <c r="F33" s="29"/>
      <c r="G33" s="29"/>
      <c r="H33" s="29"/>
      <c r="I33" s="29"/>
      <c r="J33" s="30"/>
    </row>
    <row r="34" spans="1:10" ht="24" customHeight="1" x14ac:dyDescent="0.25">
      <c r="A34" s="31" t="s">
        <v>29</v>
      </c>
      <c r="B34" s="23"/>
      <c r="C34" s="23"/>
      <c r="D34" s="23"/>
      <c r="E34" s="23"/>
      <c r="F34" s="23"/>
      <c r="G34" s="23"/>
      <c r="H34" s="23"/>
      <c r="I34" s="23"/>
      <c r="J34" s="24"/>
    </row>
    <row r="35" spans="1:10" x14ac:dyDescent="0.25">
      <c r="A35" s="22" t="s">
        <v>30</v>
      </c>
      <c r="B35" s="23"/>
      <c r="C35" s="23"/>
      <c r="D35" s="23"/>
      <c r="E35" s="23"/>
      <c r="F35" s="23"/>
      <c r="G35" s="23"/>
      <c r="H35" s="23"/>
      <c r="I35" s="23"/>
      <c r="J35" s="24"/>
    </row>
    <row r="36" spans="1:10" ht="21" customHeight="1" x14ac:dyDescent="0.25">
      <c r="A36" s="22"/>
      <c r="B36" s="23"/>
      <c r="C36" s="23"/>
      <c r="D36" s="23"/>
      <c r="E36" s="23"/>
      <c r="F36" s="23"/>
      <c r="G36" s="23"/>
      <c r="H36" s="23"/>
      <c r="I36" s="23"/>
      <c r="J36" s="24"/>
    </row>
    <row r="37" spans="1:10" x14ac:dyDescent="0.25">
      <c r="A37" s="22" t="s">
        <v>31</v>
      </c>
      <c r="B37" s="23"/>
      <c r="C37" s="23"/>
      <c r="D37" s="23"/>
      <c r="E37" s="23"/>
      <c r="F37" s="23"/>
      <c r="G37" s="23"/>
      <c r="H37" s="23"/>
      <c r="I37" s="23"/>
      <c r="J37" s="24"/>
    </row>
    <row r="38" spans="1:10" x14ac:dyDescent="0.25">
      <c r="A38" s="22"/>
      <c r="B38" s="23"/>
      <c r="C38" s="23"/>
      <c r="D38" s="23"/>
      <c r="E38" s="23"/>
      <c r="F38" s="23"/>
      <c r="G38" s="23"/>
      <c r="H38" s="23"/>
      <c r="I38" s="23"/>
      <c r="J38" s="24"/>
    </row>
    <row r="39" spans="1:10" ht="21.75" customHeight="1" x14ac:dyDescent="0.25">
      <c r="A39" s="22"/>
      <c r="B39" s="23"/>
      <c r="C39" s="23"/>
      <c r="D39" s="23"/>
      <c r="E39" s="23"/>
      <c r="F39" s="23"/>
      <c r="G39" s="23"/>
      <c r="H39" s="23"/>
      <c r="I39" s="23"/>
      <c r="J39" s="24"/>
    </row>
    <row r="40" spans="1:10" x14ac:dyDescent="0.25">
      <c r="A40" s="22" t="s">
        <v>32</v>
      </c>
      <c r="B40" s="23"/>
      <c r="C40" s="23"/>
      <c r="D40" s="23"/>
      <c r="E40" s="23"/>
      <c r="F40" s="23"/>
      <c r="G40" s="23"/>
      <c r="H40" s="23"/>
      <c r="I40" s="23"/>
      <c r="J40" s="24"/>
    </row>
    <row r="41" spans="1:10" x14ac:dyDescent="0.25">
      <c r="A41" s="22"/>
      <c r="B41" s="23"/>
      <c r="C41" s="23"/>
      <c r="D41" s="23"/>
      <c r="E41" s="23"/>
      <c r="F41" s="23"/>
      <c r="G41" s="23"/>
      <c r="H41" s="23"/>
      <c r="I41" s="23"/>
      <c r="J41" s="24"/>
    </row>
    <row r="42" spans="1:10" ht="20.25" customHeight="1" x14ac:dyDescent="0.25">
      <c r="A42" s="22"/>
      <c r="B42" s="23"/>
      <c r="C42" s="23"/>
      <c r="D42" s="23"/>
      <c r="E42" s="23"/>
      <c r="F42" s="23"/>
      <c r="G42" s="23"/>
      <c r="H42" s="23"/>
      <c r="I42" s="23"/>
      <c r="J42" s="24"/>
    </row>
    <row r="43" spans="1:10" ht="20.25" customHeight="1" thickBot="1" x14ac:dyDescent="0.3">
      <c r="A43" s="19" t="s">
        <v>33</v>
      </c>
      <c r="B43" s="20"/>
      <c r="C43" s="20"/>
      <c r="D43" s="20"/>
      <c r="E43" s="20"/>
      <c r="F43" s="20"/>
      <c r="G43" s="20"/>
      <c r="H43" s="20"/>
      <c r="I43" s="20"/>
      <c r="J43" s="21"/>
    </row>
    <row r="45" spans="1:10" x14ac:dyDescent="0.25">
      <c r="A45" s="17"/>
    </row>
  </sheetData>
  <sheetProtection selectLockedCells="1"/>
  <mergeCells count="30">
    <mergeCell ref="C3:E3"/>
    <mergeCell ref="C9:E9"/>
    <mergeCell ref="C14:E14"/>
    <mergeCell ref="C15:E15"/>
    <mergeCell ref="C11:D11"/>
    <mergeCell ref="C12:D12"/>
    <mergeCell ref="C1:E1"/>
    <mergeCell ref="C2:E2"/>
    <mergeCell ref="C10:E10"/>
    <mergeCell ref="C21:D21"/>
    <mergeCell ref="C4:E4"/>
    <mergeCell ref="C13:D13"/>
    <mergeCell ref="C16:D16"/>
    <mergeCell ref="C17:D17"/>
    <mergeCell ref="C18:D18"/>
    <mergeCell ref="C19:D19"/>
    <mergeCell ref="C20:D20"/>
    <mergeCell ref="C5:D5"/>
    <mergeCell ref="C6:D6"/>
    <mergeCell ref="C7:D7"/>
    <mergeCell ref="C8:D8"/>
    <mergeCell ref="A43:J43"/>
    <mergeCell ref="A35:J36"/>
    <mergeCell ref="A37:J39"/>
    <mergeCell ref="A40:J42"/>
    <mergeCell ref="A27:J27"/>
    <mergeCell ref="A28:J30"/>
    <mergeCell ref="A31:J32"/>
    <mergeCell ref="A33:J33"/>
    <mergeCell ref="A34:J34"/>
  </mergeCells>
  <conditionalFormatting sqref="E12">
    <cfRule type="cellIs" dxfId="0" priority="1" operator="equal">
      <formula>0</formula>
    </cfRule>
  </conditionalFormatting>
  <hyperlinks>
    <hyperlink ref="A33:C33" r:id="rId1" display="For more information, visit the Department of Labour - calculating annual holiday pay." xr:uid="{00000000-0004-0000-0000-000000000000}"/>
    <hyperlink ref="A33:J33" r:id="rId2" display="For more information, visit Employment New Zealand - calculating annual holiday payment rates." xr:uid="{A67B8B31-4897-40E9-B778-7CC8A4616593}"/>
    <hyperlink ref="A43:J43" r:id="rId3" display="click here." xr:uid="{7D6380ED-9CF7-4F7B-8442-745877845BFF}"/>
  </hyperlinks>
  <pageMargins left="0.7" right="0.7" top="0.75" bottom="0.7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Joanne Gisborne</dc:creator>
  <cp:keywords/>
  <dc:description/>
  <cp:lastModifiedBy>Joanne Gisborne</cp:lastModifiedBy>
  <cp:revision/>
  <dcterms:created xsi:type="dcterms:W3CDTF">2018-07-12T19:57:30Z</dcterms:created>
  <dcterms:modified xsi:type="dcterms:W3CDTF">2024-10-10T20:41:34Z</dcterms:modified>
  <cp:category/>
  <cp:contentStatus/>
</cp:coreProperties>
</file>